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L:\SDF2\CMP\2025_procédures\2025SG01 Collecte des déchets\2.DCE\DCE PLACE\"/>
    </mc:Choice>
  </mc:AlternateContent>
  <xr:revisionPtr revIDLastSave="0" documentId="13_ncr:1_{94745255-3597-423F-AF22-B28A6B77A4D4}" xr6:coauthVersionLast="47" xr6:coauthVersionMax="47" xr10:uidLastSave="{00000000-0000-0000-0000-000000000000}"/>
  <bookViews>
    <workbookView xWindow="13950" yWindow="195" windowWidth="23805" windowHeight="13605" activeTab="2" xr2:uid="{00000000-000D-0000-FFFF-FFFF00000000}"/>
  </bookViews>
  <sheets>
    <sheet name=" DPGF" sheetId="4" r:id="rId1"/>
    <sheet name="BPU" sheetId="1" r:id="rId2"/>
    <sheet name="DQE " sheetId="3" r:id="rId3"/>
  </sheets>
  <definedNames>
    <definedName name="_xlnm.Print_Area" localSheetId="0">' DPGF'!$A$1:$G$64</definedName>
    <definedName name="_xlnm.Print_Area" localSheetId="1">BPU!$A$1:$G$35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3" l="1"/>
  <c r="B29" i="3"/>
  <c r="A28" i="3"/>
  <c r="A29" i="3"/>
  <c r="E27" i="1"/>
  <c r="D28" i="3" s="1"/>
  <c r="A5" i="3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57" i="4" l="1"/>
  <c r="B6" i="3" l="1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5" i="3"/>
  <c r="E5" i="1" l="1"/>
  <c r="D6" i="3" s="1"/>
  <c r="E6" i="1"/>
  <c r="D7" i="3" s="1"/>
  <c r="E7" i="1"/>
  <c r="D8" i="3" s="1"/>
  <c r="E8" i="1"/>
  <c r="D9" i="3" s="1"/>
  <c r="E9" i="1"/>
  <c r="D10" i="3" s="1"/>
  <c r="E10" i="1"/>
  <c r="D11" i="3" s="1"/>
  <c r="E11" i="1"/>
  <c r="D12" i="3" s="1"/>
  <c r="E12" i="1"/>
  <c r="D13" i="3" s="1"/>
  <c r="E13" i="1"/>
  <c r="D14" i="3" s="1"/>
  <c r="E14" i="1"/>
  <c r="D15" i="3" s="1"/>
  <c r="E15" i="1"/>
  <c r="D16" i="3" s="1"/>
  <c r="E16" i="1"/>
  <c r="D17" i="3" s="1"/>
  <c r="E17" i="1"/>
  <c r="D18" i="3" s="1"/>
  <c r="E18" i="1"/>
  <c r="D19" i="3" s="1"/>
  <c r="E19" i="1"/>
  <c r="D20" i="3" s="1"/>
  <c r="E20" i="1"/>
  <c r="D21" i="3" s="1"/>
  <c r="E21" i="1"/>
  <c r="D22" i="3" s="1"/>
  <c r="E22" i="1"/>
  <c r="D23" i="3" s="1"/>
  <c r="E23" i="1"/>
  <c r="D24" i="3" s="1"/>
  <c r="E24" i="1"/>
  <c r="D25" i="3" s="1"/>
  <c r="E25" i="1"/>
  <c r="D26" i="3" s="1"/>
  <c r="E26" i="1"/>
  <c r="D27" i="3" s="1"/>
  <c r="E28" i="1"/>
  <c r="D29" i="3" s="1"/>
  <c r="E4" i="1"/>
  <c r="D5" i="3" s="1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D30" i="3" l="1"/>
  <c r="D33" i="3"/>
</calcChain>
</file>

<file path=xl/sharedStrings.xml><?xml version="1.0" encoding="utf-8"?>
<sst xmlns="http://schemas.openxmlformats.org/spreadsheetml/2006/main" count="104" uniqueCount="85">
  <si>
    <t xml:space="preserve"> </t>
  </si>
  <si>
    <t>DECOMPOSTION DU PRIX GLOBAL ET FORFAITAIRE (DPGF)</t>
  </si>
  <si>
    <t>COUT ANNUEL EN € HT</t>
  </si>
  <si>
    <t>Collecte et traitement des déchets pour les différents sites de la DGAC</t>
  </si>
  <si>
    <t>Marché de services passé selon une procédure formalisée d’appel d’offres ouvert en application des L.2124-1 et L.2124-2 et R.2124-2 (1°) et R.2161-2 à 5 du code de la commande publique.</t>
  </si>
  <si>
    <t>Pouvoir adjudicateur</t>
  </si>
  <si>
    <t>Direction générale de l’aviation civile
Secrétariat Général
50 rue Henry Farman 
75720 Paris cedex 15</t>
  </si>
  <si>
    <t>COUT ANNUEL EN € TTC</t>
  </si>
  <si>
    <t>TOTAL ANNUEL EN EUROS TTC</t>
  </si>
  <si>
    <t>BORDEREAU DES PRIX UNITAIRES</t>
  </si>
  <si>
    <t xml:space="preserve">Objet du marché : </t>
  </si>
  <si>
    <t xml:space="preserve">             Annexe financière 2025SG01 LOT 2 SIR EST</t>
  </si>
  <si>
    <t xml:space="preserve">Site du CRNA Est, 2 rue Alberto Santos Dumont, 51100 Reims </t>
  </si>
  <si>
    <t>PRESTATIONS FORFAITAIRES</t>
  </si>
  <si>
    <t>PRESTATIONS UNITAIRES</t>
  </si>
  <si>
    <t>COUT UNITAIRE EN € HT</t>
  </si>
  <si>
    <t>COUT UNITAIRE EN € TTC</t>
  </si>
  <si>
    <t>Valorisation des cannettes alu et ferailles</t>
  </si>
  <si>
    <t xml:space="preserve">Prix en €TTC/tonne </t>
  </si>
  <si>
    <t>Valorisation des gobelets et bouteilles plastiques</t>
  </si>
  <si>
    <t>Valorisation des cartons et papiers</t>
  </si>
  <si>
    <t>RACHAT DE DECHETS</t>
  </si>
  <si>
    <t>PRESTATION UNITAIRE</t>
  </si>
  <si>
    <t>TOTAL EN EUROS TTC</t>
  </si>
  <si>
    <r>
      <t xml:space="preserve">
Le détail quantitatif estimatif ci-dessous se remplit automatiquement en reprenant les prix unitaires renseignés dans le bordereau des prix unitaires par les candidats</t>
    </r>
    <r>
      <rPr>
        <b/>
        <i/>
        <sz val="11"/>
        <color theme="1"/>
        <rFont val="Times New Roman"/>
        <family val="1"/>
      </rPr>
      <t xml:space="preserve">. </t>
    </r>
    <r>
      <rPr>
        <sz val="11"/>
        <color theme="1"/>
        <rFont val="Times New Roman"/>
        <family val="1"/>
      </rPr>
      <t xml:space="preserve">La DCAG </t>
    </r>
    <r>
      <rPr>
        <b/>
        <i/>
        <sz val="11"/>
        <color theme="1"/>
        <rFont val="Times New Roman"/>
        <family val="1"/>
      </rPr>
      <t>ne s'engage pas sur les quantités indiquées. Ce document n’a aucune valeur contractuelle</t>
    </r>
    <r>
      <rPr>
        <sz val="11"/>
        <color theme="1"/>
        <rFont val="Times New Roman"/>
        <family val="1"/>
      </rPr>
      <t xml:space="preserve"> et constitue une </t>
    </r>
    <r>
      <rPr>
        <b/>
        <sz val="11"/>
        <color theme="1"/>
        <rFont val="Times New Roman"/>
        <family val="1"/>
      </rPr>
      <t>simulation sur un an</t>
    </r>
    <r>
      <rPr>
        <sz val="11"/>
        <color theme="1"/>
        <rFont val="Times New Roman"/>
        <family val="1"/>
      </rPr>
      <t xml:space="preserve"> permettant à la DGAC de comparer les offres financières des candidats entre elles.</t>
    </r>
  </si>
  <si>
    <t>tonne</t>
  </si>
  <si>
    <t>COUT TOTAL EN € TTC</t>
  </si>
  <si>
    <t>UNITE</t>
  </si>
  <si>
    <t xml:space="preserve">DETAIL QUANTITATIF ESTIMATIF (DQE) </t>
  </si>
  <si>
    <t>TAUX TAXES</t>
  </si>
  <si>
    <t>fût</t>
  </si>
  <si>
    <t>kg</t>
  </si>
  <si>
    <t xml:space="preserve">tonne </t>
  </si>
  <si>
    <t>bornes</t>
  </si>
  <si>
    <t>FREQUENCE DE COLLECTE/SEMAINE</t>
  </si>
  <si>
    <t>d’octobre à mars</t>
  </si>
  <si>
    <t xml:space="preserve"> d’avril à septembre</t>
  </si>
  <si>
    <t>MONTANT TOTAL DU MARCHE SUR UN AN  EN € TTC (DPGF+DQE)</t>
  </si>
  <si>
    <t>conteneur</t>
  </si>
  <si>
    <t>box</t>
  </si>
  <si>
    <t>bac</t>
  </si>
  <si>
    <t xml:space="preserve">P1_Location 1 conteneur fermé roulant DIB_ 7m3 </t>
  </si>
  <si>
    <t>P2_Location 1 conteneur fermé roulant DIB_ 3m3</t>
  </si>
  <si>
    <t>P3_Location 2 conteneurs fermés roulants cartons/papiers_7m3</t>
  </si>
  <si>
    <t xml:space="preserve">P4_Location 1 conteneur fermé roulant goblets et bouteilles plastiques_ 7m3 </t>
  </si>
  <si>
    <t xml:space="preserve">P5_Location 1 conteneur fermé roulant verre_  7m3 </t>
  </si>
  <si>
    <t xml:space="preserve">P6_Location 1 conteneneur fermé roulant canettes et ferrailles_ 7m3 </t>
  </si>
  <si>
    <t>P7_Location 1 conteneur fermé roulant bio déchets_10m3</t>
  </si>
  <si>
    <t>P8_Location 1 conteneur ouvert roulant tous types de déchets (bois, gravas etc.)_capacité 10m3</t>
  </si>
  <si>
    <t>P9_Location  1 fût piles usagées_200 litres</t>
  </si>
  <si>
    <t>P10_Location 1 box fermé roulant déchets médicaux_capacité 50 litres</t>
  </si>
  <si>
    <t xml:space="preserve">P11_Location 3 bacs fermés roulant DEEE_ 1m3 </t>
  </si>
  <si>
    <t xml:space="preserve">P12_Location 1 bac fermé roulant déchets dangereux_1m3 </t>
  </si>
  <si>
    <t xml:space="preserve">P13_Collecte  d'1 conteneur  DIB_  7m3 </t>
  </si>
  <si>
    <t>P14_Collecte  d'1 conteneur DIB_3m3</t>
  </si>
  <si>
    <t>P15_Collecte  de 2  conteneurs  cartons/papiers_ 7m3</t>
  </si>
  <si>
    <t>P16.1_Collecte  d'1 conteneur bio déchets_ 10m3</t>
  </si>
  <si>
    <t>P16.2_Collecte  d'1 conteneur bio déchets_ 10m3</t>
  </si>
  <si>
    <t>UO1_Traitement de déchets DIB</t>
  </si>
  <si>
    <t>UO2_Traitement de déchets cartons/papiers</t>
  </si>
  <si>
    <t>UO3_Traitement de bio déchets</t>
  </si>
  <si>
    <t xml:space="preserve">UO4_Collecte  d'1 conteneur gobelets et bouteilles plastiques _ 7m3 </t>
  </si>
  <si>
    <t>UO5_Traitement gobelets et bouteilles plastiques</t>
  </si>
  <si>
    <t xml:space="preserve">UO6_Collecte d'1 conteneur  verre _ 7m3 </t>
  </si>
  <si>
    <t>UO7_Traitement de verre</t>
  </si>
  <si>
    <t xml:space="preserve">UO8_Collecte d'1 conteneur cannettes et ferrailles _ 7m3 </t>
  </si>
  <si>
    <t>UO9_Traitement cannettes et ferrailles</t>
  </si>
  <si>
    <t>UO10_Collecte d'1 conteneur tous types de déchets (bois, gravas etc.)_10m3</t>
  </si>
  <si>
    <t>UO11_Traitement tous types de déchets (bois, gravas etc.)</t>
  </si>
  <si>
    <t>UO12_Collecte  d'1 fût piles usagées_ 200 litres</t>
  </si>
  <si>
    <t>UO13_Traitement piles usagées</t>
  </si>
  <si>
    <t>UO14_Collecte  d'1 box  déchets médicaux_ 50 litres</t>
  </si>
  <si>
    <t>UO15_Traitement  déchets médicaux</t>
  </si>
  <si>
    <t xml:space="preserve">UO16_Collecte d'1 bac DEEE_1m3 </t>
  </si>
  <si>
    <t>UO17_Traitement de DEEE</t>
  </si>
  <si>
    <t xml:space="preserve">UO18_Collecte  d'1 bac déchets dangereux_1m3 </t>
  </si>
  <si>
    <t>UO19_Taitement déchets dangereux</t>
  </si>
  <si>
    <t>UO20_Location d'une benne  ouverte supplémentaire _  10 m3</t>
  </si>
  <si>
    <t>UO21_Location d'une ouverte supplémentaire _  15 m3</t>
  </si>
  <si>
    <t>UO22_Location d'une benne ouverte supplémentaire _  30 m3</t>
  </si>
  <si>
    <t xml:space="preserve">UO23_Option location  annuelle de 14 bornes à mégots capacité 10000 mégots </t>
  </si>
  <si>
    <t>UO24_Option collecte   de 14 bornes à mégots capacité 10000 mégots</t>
  </si>
  <si>
    <t>UO25_Option traitement de 14 bornes à mégots capacité 10000 mégots</t>
  </si>
  <si>
    <t>QUANTITES</t>
  </si>
  <si>
    <r>
      <t xml:space="preserve">Nota : Seuls les onglets "DPGF" et "BPU" sont à remplir au niveau des cellulles </t>
    </r>
    <r>
      <rPr>
        <b/>
        <u/>
        <sz val="12"/>
        <color theme="1"/>
        <rFont val="Times New Roman"/>
        <family val="1"/>
      </rPr>
      <t>"coût en € HT" et "taux taxes"</t>
    </r>
    <r>
      <rPr>
        <b/>
        <sz val="12"/>
        <color theme="1"/>
        <rFont val="Times New Roman"/>
        <family val="1"/>
      </rPr>
      <t xml:space="preserve">. La feuille "DQE" se remplira automatiquement. Cependant, il appartient aux candidats de vérifier l'exactitude des données et de les corriger le cas échéant.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</si>
</sst>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4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 val="double"/>
      <sz val="11"/>
      <color rgb="FFFF000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4" tint="0.59999389629810485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mediumGray">
        <fgColor theme="0" tint="-0.34998626667073579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/>
      <right/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 style="medium">
        <color rgb="FF4BACC6"/>
      </left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 style="medium">
        <color rgb="FF4BACC6"/>
      </left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 style="medium">
        <color rgb="FF4BACC6"/>
      </right>
      <top/>
      <bottom style="medium">
        <color rgb="FF4BACC6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 applyProtection="1">
      <alignment wrapText="1"/>
    </xf>
    <xf numFmtId="0" fontId="0" fillId="0" borderId="0" xfId="0" applyProtection="1"/>
    <xf numFmtId="0" fontId="3" fillId="0" borderId="0" xfId="0" applyFont="1" applyAlignment="1" applyProtection="1">
      <alignment horizontal="justify" vertical="center" wrapText="1"/>
    </xf>
    <xf numFmtId="0" fontId="6" fillId="0" borderId="0" xfId="0" applyFont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vertical="center" wrapText="1"/>
    </xf>
    <xf numFmtId="0" fontId="1" fillId="0" borderId="0" xfId="0" applyFont="1" applyAlignment="1" applyProtection="1">
      <alignment horizontal="center" vertical="center"/>
    </xf>
    <xf numFmtId="44" fontId="1" fillId="0" borderId="5" xfId="1" applyFont="1" applyBorder="1" applyAlignment="1" applyProtection="1">
      <alignment vertical="center" wrapText="1"/>
      <protection locked="0"/>
    </xf>
    <xf numFmtId="44" fontId="1" fillId="0" borderId="5" xfId="1" applyFont="1" applyBorder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 wrapText="1"/>
    </xf>
    <xf numFmtId="9" fontId="1" fillId="0" borderId="5" xfId="1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 wrapText="1"/>
    </xf>
    <xf numFmtId="164" fontId="1" fillId="0" borderId="3" xfId="0" applyNumberFormat="1" applyFont="1" applyBorder="1" applyAlignment="1" applyProtection="1">
      <alignment vertical="center" wrapText="1"/>
    </xf>
    <xf numFmtId="44" fontId="1" fillId="0" borderId="4" xfId="1" applyFont="1" applyBorder="1" applyAlignment="1" applyProtection="1">
      <alignment vertical="center" wrapText="1"/>
    </xf>
    <xf numFmtId="164" fontId="1" fillId="0" borderId="0" xfId="0" applyNumberFormat="1" applyFont="1" applyBorder="1" applyAlignment="1" applyProtection="1">
      <alignment vertical="center" wrapText="1"/>
    </xf>
    <xf numFmtId="44" fontId="1" fillId="0" borderId="0" xfId="1" applyFont="1" applyBorder="1" applyAlignment="1" applyProtection="1">
      <alignment vertical="center" wrapText="1"/>
      <protection locked="0"/>
    </xf>
    <xf numFmtId="9" fontId="1" fillId="0" borderId="0" xfId="1" applyNumberFormat="1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vertical="top" wrapText="1"/>
    </xf>
    <xf numFmtId="164" fontId="1" fillId="0" borderId="3" xfId="0" applyNumberFormat="1" applyFont="1" applyBorder="1" applyAlignment="1" applyProtection="1">
      <alignment vertical="top" wrapText="1"/>
    </xf>
    <xf numFmtId="44" fontId="1" fillId="0" borderId="5" xfId="1" applyFont="1" applyBorder="1" applyAlignment="1" applyProtection="1">
      <alignment horizontal="left" vertical="center" wrapText="1"/>
      <protection locked="0"/>
    </xf>
    <xf numFmtId="44" fontId="1" fillId="0" borderId="5" xfId="1" applyFont="1" applyBorder="1" applyAlignment="1" applyProtection="1">
      <alignment horizontal="left" vertical="top" wrapText="1"/>
      <protection locked="0"/>
    </xf>
    <xf numFmtId="164" fontId="1" fillId="0" borderId="5" xfId="0" applyNumberFormat="1" applyFont="1" applyBorder="1" applyAlignment="1" applyProtection="1">
      <alignment horizontal="left" vertical="center" wrapText="1"/>
    </xf>
    <xf numFmtId="164" fontId="1" fillId="0" borderId="3" xfId="0" applyNumberFormat="1" applyFont="1" applyBorder="1" applyAlignment="1" applyProtection="1">
      <alignment horizontal="left" vertical="center" wrapText="1"/>
    </xf>
    <xf numFmtId="164" fontId="0" fillId="0" borderId="10" xfId="0" applyNumberFormat="1" applyBorder="1" applyAlignment="1">
      <alignment vertical="center" wrapText="1"/>
    </xf>
    <xf numFmtId="164" fontId="0" fillId="0" borderId="5" xfId="0" applyNumberFormat="1" applyBorder="1" applyAlignment="1">
      <alignment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64" fontId="0" fillId="4" borderId="0" xfId="0" applyNumberFormat="1" applyFill="1" applyAlignment="1">
      <alignment vertical="center" wrapText="1"/>
    </xf>
    <xf numFmtId="164" fontId="0" fillId="4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164" fontId="0" fillId="4" borderId="9" xfId="0" applyNumberFormat="1" applyFill="1" applyBorder="1" applyAlignment="1">
      <alignment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8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vertical="center" wrapText="1"/>
    </xf>
    <xf numFmtId="0" fontId="0" fillId="0" borderId="3" xfId="1" applyNumberFormat="1" applyFont="1" applyBorder="1" applyAlignment="1" applyProtection="1">
      <alignment vertical="center" wrapText="1"/>
      <protection locked="0"/>
    </xf>
    <xf numFmtId="165" fontId="8" fillId="0" borderId="3" xfId="1" applyNumberFormat="1" applyFont="1" applyBorder="1" applyAlignment="1" applyProtection="1">
      <alignment vertical="center" wrapText="1"/>
      <protection locked="0"/>
    </xf>
    <xf numFmtId="165" fontId="8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8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1" applyNumberFormat="1" applyFont="1" applyBorder="1" applyAlignment="1" applyProtection="1">
      <alignment vertical="center" wrapText="1"/>
      <protection locked="0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 applyProtection="1">
      <alignment vertical="center" wrapText="1"/>
    </xf>
    <xf numFmtId="164" fontId="1" fillId="3" borderId="4" xfId="0" applyNumberFormat="1" applyFont="1" applyFill="1" applyBorder="1" applyAlignment="1" applyProtection="1">
      <alignment vertical="center" wrapText="1"/>
    </xf>
    <xf numFmtId="164" fontId="14" fillId="5" borderId="5" xfId="0" applyNumberFormat="1" applyFont="1" applyFill="1" applyBorder="1" applyAlignment="1">
      <alignment vertical="center" wrapText="1"/>
    </xf>
    <xf numFmtId="44" fontId="15" fillId="6" borderId="5" xfId="1" applyFont="1" applyFill="1" applyBorder="1" applyAlignment="1" applyProtection="1">
      <alignment vertical="center" wrapText="1"/>
    </xf>
    <xf numFmtId="9" fontId="15" fillId="6" borderId="5" xfId="2" applyFont="1" applyFill="1" applyBorder="1" applyAlignment="1" applyProtection="1">
      <alignment horizontal="center" vertical="center" wrapText="1"/>
    </xf>
    <xf numFmtId="44" fontId="15" fillId="6" borderId="11" xfId="1" applyFont="1" applyFill="1" applyBorder="1" applyAlignment="1" applyProtection="1">
      <alignment vertical="center" wrapText="1"/>
    </xf>
    <xf numFmtId="164" fontId="16" fillId="6" borderId="10" xfId="0" applyNumberFormat="1" applyFont="1" applyFill="1" applyBorder="1" applyAlignment="1" applyProtection="1">
      <alignment vertical="center" wrapText="1"/>
    </xf>
    <xf numFmtId="44" fontId="16" fillId="6" borderId="3" xfId="1" applyFont="1" applyFill="1" applyBorder="1" applyAlignment="1" applyProtection="1">
      <alignment horizontal="left" vertical="center" wrapText="1"/>
      <protection locked="0"/>
    </xf>
    <xf numFmtId="0" fontId="17" fillId="6" borderId="4" xfId="1" applyNumberFormat="1" applyFont="1" applyFill="1" applyBorder="1" applyAlignment="1" applyProtection="1">
      <alignment horizontal="center" vertical="center" wrapText="1"/>
      <protection locked="0"/>
    </xf>
    <xf numFmtId="164" fontId="16" fillId="6" borderId="11" xfId="0" applyNumberFormat="1" applyFont="1" applyFill="1" applyBorder="1" applyAlignment="1" applyProtection="1">
      <alignment vertical="center" wrapText="1"/>
    </xf>
    <xf numFmtId="44" fontId="16" fillId="6" borderId="10" xfId="1" applyFont="1" applyFill="1" applyBorder="1" applyAlignment="1" applyProtection="1">
      <alignment vertical="center" wrapText="1"/>
      <protection locked="0"/>
    </xf>
    <xf numFmtId="0" fontId="0" fillId="4" borderId="1" xfId="0" applyNumberFormat="1" applyFill="1" applyBorder="1" applyAlignment="1">
      <alignment horizontal="center" vertical="center" wrapText="1"/>
    </xf>
    <xf numFmtId="165" fontId="1" fillId="0" borderId="5" xfId="1" applyNumberFormat="1" applyFont="1" applyBorder="1" applyAlignment="1" applyProtection="1">
      <alignment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64" fontId="1" fillId="0" borderId="8" xfId="0" applyNumberFormat="1" applyFont="1" applyBorder="1" applyAlignment="1" applyProtection="1">
      <alignment horizontal="left" vertical="center" wrapText="1"/>
    </xf>
    <xf numFmtId="164" fontId="1" fillId="0" borderId="9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4" fontId="1" fillId="0" borderId="3" xfId="1" applyFont="1" applyBorder="1" applyAlignment="1" applyProtection="1">
      <alignment horizontal="left" vertical="center" wrapText="1"/>
      <protection locked="0"/>
    </xf>
    <xf numFmtId="44" fontId="1" fillId="0" borderId="6" xfId="1" applyFont="1" applyBorder="1" applyAlignment="1" applyProtection="1">
      <alignment horizontal="left" vertical="center" wrapText="1"/>
      <protection locked="0"/>
    </xf>
    <xf numFmtId="44" fontId="1" fillId="0" borderId="4" xfId="1" applyFont="1" applyBorder="1" applyAlignment="1" applyProtection="1">
      <alignment horizontal="left" vertical="center" wrapText="1"/>
      <protection locked="0"/>
    </xf>
    <xf numFmtId="164" fontId="1" fillId="3" borderId="3" xfId="0" applyNumberFormat="1" applyFont="1" applyFill="1" applyBorder="1" applyAlignment="1" applyProtection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3" xfId="1" applyNumberFormat="1" applyFont="1" applyBorder="1" applyAlignment="1" applyProtection="1">
      <alignment horizontal="center" vertical="center" wrapText="1"/>
      <protection locked="0"/>
    </xf>
    <xf numFmtId="0" fontId="0" fillId="0" borderId="4" xfId="1" applyNumberFormat="1" applyFont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6600"/>
      <color rgb="FF4BACC6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58079</xdr:rowOff>
    </xdr:from>
    <xdr:to>
      <xdr:col>5</xdr:col>
      <xdr:colOff>787534</xdr:colOff>
      <xdr:row>10</xdr:row>
      <xdr:rowOff>112059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30EB42-2C8D-4032-A16F-120183661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8079"/>
          <a:ext cx="8369433" cy="2025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7ED08-FBF8-481C-AA0E-791448762EB1}">
  <dimension ref="A1:F73"/>
  <sheetViews>
    <sheetView showGridLines="0" showWhiteSpace="0" topLeftCell="A33" zoomScale="85" zoomScaleNormal="85" workbookViewId="0">
      <selection activeCell="I35" sqref="I35"/>
    </sheetView>
  </sheetViews>
  <sheetFormatPr baseColWidth="10" defaultColWidth="11.42578125" defaultRowHeight="15" x14ac:dyDescent="0.25"/>
  <cols>
    <col min="1" max="1" width="48.140625" style="2" customWidth="1"/>
    <col min="2" max="2" width="20.140625" style="2" customWidth="1"/>
    <col min="3" max="3" width="14.85546875" style="2" bestFit="1" customWidth="1"/>
    <col min="4" max="4" width="15.7109375" style="2" customWidth="1"/>
    <col min="5" max="5" width="14.85546875" style="2" bestFit="1" customWidth="1"/>
    <col min="6" max="6" width="20.28515625" style="2" customWidth="1"/>
    <col min="7" max="16384" width="11.42578125" style="2"/>
  </cols>
  <sheetData>
    <row r="1" spans="1:6" ht="15.75" x14ac:dyDescent="0.25">
      <c r="A1" s="49" t="s">
        <v>0</v>
      </c>
      <c r="B1" s="49"/>
      <c r="C1" s="49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x14ac:dyDescent="0.25">
      <c r="A3" s="3"/>
      <c r="B3" s="3"/>
      <c r="C3" s="3"/>
      <c r="D3" s="1"/>
      <c r="E3" s="1"/>
      <c r="F3" s="1"/>
    </row>
    <row r="4" spans="1:6" ht="15.75" x14ac:dyDescent="0.25">
      <c r="A4" s="48"/>
      <c r="B4" s="48"/>
      <c r="C4" s="48"/>
      <c r="D4" s="1"/>
      <c r="E4" s="1"/>
      <c r="F4" s="1"/>
    </row>
    <row r="5" spans="1:6" x14ac:dyDescent="0.25">
      <c r="D5" s="1"/>
      <c r="E5" s="1"/>
      <c r="F5" s="1"/>
    </row>
    <row r="6" spans="1:6" ht="15.75" x14ac:dyDescent="0.25">
      <c r="A6" s="48"/>
      <c r="B6" s="48"/>
      <c r="C6" s="48"/>
      <c r="D6" s="1"/>
      <c r="E6" s="1"/>
      <c r="F6" s="1"/>
    </row>
    <row r="7" spans="1:6" ht="15.75" x14ac:dyDescent="0.25">
      <c r="A7" s="48"/>
      <c r="B7" s="48"/>
      <c r="C7" s="48"/>
      <c r="D7" s="1"/>
      <c r="E7" s="1"/>
      <c r="F7" s="1"/>
    </row>
    <row r="8" spans="1:6" ht="15.75" x14ac:dyDescent="0.25">
      <c r="A8" s="10"/>
      <c r="B8" s="10"/>
      <c r="C8" s="10"/>
      <c r="D8" s="1"/>
      <c r="E8" s="1"/>
      <c r="F8" s="1"/>
    </row>
    <row r="9" spans="1:6" ht="15.75" x14ac:dyDescent="0.25">
      <c r="A9" s="10"/>
      <c r="B9" s="10"/>
      <c r="C9" s="10"/>
      <c r="D9" s="1"/>
      <c r="E9" s="1"/>
      <c r="F9" s="1"/>
    </row>
    <row r="16" spans="1:6" ht="16.5" customHeight="1" x14ac:dyDescent="0.25">
      <c r="A16" s="82" t="s">
        <v>11</v>
      </c>
      <c r="B16" s="82"/>
      <c r="C16" s="82"/>
      <c r="D16" s="82"/>
      <c r="E16" s="82"/>
      <c r="F16" s="82"/>
    </row>
    <row r="17" spans="1:6" ht="16.5" customHeight="1" x14ac:dyDescent="0.25">
      <c r="A17" s="50"/>
      <c r="B17" s="50"/>
      <c r="C17" s="50"/>
      <c r="D17" s="50"/>
      <c r="E17" s="50"/>
      <c r="F17" s="50"/>
    </row>
    <row r="18" spans="1:6" ht="16.5" customHeight="1" x14ac:dyDescent="0.25">
      <c r="A18" s="50"/>
      <c r="B18" s="50"/>
      <c r="C18" s="50"/>
      <c r="D18" s="50"/>
      <c r="E18" s="50"/>
      <c r="F18" s="50"/>
    </row>
    <row r="19" spans="1:6" ht="20.25" customHeight="1" x14ac:dyDescent="0.25">
      <c r="A19" s="11"/>
      <c r="B19" s="11"/>
      <c r="C19" s="11"/>
      <c r="D19" s="11"/>
      <c r="E19" s="11"/>
      <c r="F19" s="11"/>
    </row>
    <row r="20" spans="1:6" ht="24.75" customHeight="1" x14ac:dyDescent="0.25">
      <c r="A20" s="83" t="s">
        <v>10</v>
      </c>
      <c r="B20" s="83"/>
      <c r="C20" s="83"/>
      <c r="D20" s="83"/>
      <c r="E20" s="83"/>
      <c r="F20" s="83"/>
    </row>
    <row r="21" spans="1:6" ht="36" customHeight="1" x14ac:dyDescent="0.25">
      <c r="A21" s="84" t="s">
        <v>3</v>
      </c>
      <c r="B21" s="84"/>
      <c r="C21" s="84"/>
      <c r="D21" s="84"/>
      <c r="E21" s="84"/>
      <c r="F21" s="84"/>
    </row>
    <row r="22" spans="1:6" ht="35.25" customHeight="1" x14ac:dyDescent="0.25">
      <c r="A22" s="85" t="s">
        <v>12</v>
      </c>
      <c r="B22" s="85"/>
      <c r="C22" s="85"/>
      <c r="D22" s="85"/>
      <c r="E22" s="85"/>
      <c r="F22" s="85"/>
    </row>
    <row r="23" spans="1:6" ht="17.25" customHeight="1" x14ac:dyDescent="0.25">
      <c r="A23" s="11"/>
      <c r="B23" s="11"/>
      <c r="C23" s="11"/>
      <c r="D23" s="11"/>
      <c r="E23" s="11"/>
      <c r="F23" s="11"/>
    </row>
    <row r="24" spans="1:6" ht="15.75" x14ac:dyDescent="0.25">
      <c r="A24" s="13"/>
      <c r="B24" s="11"/>
      <c r="C24" s="11"/>
      <c r="D24" s="11"/>
      <c r="E24" s="11"/>
      <c r="F24" s="13"/>
    </row>
    <row r="25" spans="1:6" ht="15.75" x14ac:dyDescent="0.25">
      <c r="A25" s="4"/>
      <c r="B25" s="4"/>
      <c r="C25" s="4"/>
      <c r="D25" s="1"/>
      <c r="E25" s="1"/>
      <c r="F25" s="1"/>
    </row>
    <row r="26" spans="1:6" ht="15.75" x14ac:dyDescent="0.25">
      <c r="A26" s="4"/>
      <c r="B26" s="4"/>
      <c r="C26" s="4"/>
      <c r="D26" s="1"/>
      <c r="E26" s="1"/>
      <c r="F26" s="1"/>
    </row>
    <row r="27" spans="1:6" ht="15.75" x14ac:dyDescent="0.25">
      <c r="A27" s="4"/>
      <c r="B27" s="4"/>
      <c r="C27" s="4"/>
      <c r="D27" s="1"/>
      <c r="E27" s="1"/>
      <c r="F27" s="1"/>
    </row>
    <row r="28" spans="1:6" ht="15.75" x14ac:dyDescent="0.25">
      <c r="A28" s="3"/>
      <c r="B28" s="3"/>
      <c r="C28" s="3"/>
      <c r="D28" s="1"/>
      <c r="E28" s="1"/>
      <c r="F28" s="1"/>
    </row>
    <row r="29" spans="1:6" ht="78.75" customHeight="1" x14ac:dyDescent="0.25">
      <c r="A29" s="86" t="s">
        <v>4</v>
      </c>
      <c r="B29" s="86"/>
      <c r="C29" s="86"/>
      <c r="D29" s="86"/>
      <c r="E29" s="86"/>
      <c r="F29" s="86"/>
    </row>
    <row r="30" spans="1:6" ht="78.75" customHeight="1" x14ac:dyDescent="0.25">
      <c r="A30" s="49"/>
      <c r="B30" s="49"/>
      <c r="C30" s="49"/>
      <c r="D30" s="49"/>
      <c r="E30" s="49"/>
      <c r="F30" s="49"/>
    </row>
    <row r="31" spans="1:6" ht="15.75" x14ac:dyDescent="0.25">
      <c r="A31" s="3"/>
      <c r="B31" s="3"/>
      <c r="C31" s="3"/>
      <c r="D31" s="1"/>
      <c r="E31" s="1"/>
      <c r="F31" s="1"/>
    </row>
    <row r="32" spans="1:6" ht="15.75" customHeight="1" x14ac:dyDescent="0.25">
      <c r="A32" s="87" t="s">
        <v>5</v>
      </c>
      <c r="B32" s="87"/>
      <c r="C32" s="87"/>
      <c r="D32" s="87"/>
      <c r="E32" s="87"/>
      <c r="F32" s="87"/>
    </row>
    <row r="33" spans="1:6" ht="77.25" customHeight="1" x14ac:dyDescent="0.25">
      <c r="A33" s="86" t="s">
        <v>6</v>
      </c>
      <c r="B33" s="86"/>
      <c r="C33" s="86"/>
      <c r="D33" s="86"/>
      <c r="E33" s="86"/>
      <c r="F33" s="86"/>
    </row>
    <row r="34" spans="1:6" ht="77.25" customHeight="1" x14ac:dyDescent="0.25">
      <c r="A34" s="49"/>
      <c r="B34" s="49"/>
      <c r="C34" s="49"/>
      <c r="D34" s="49"/>
      <c r="E34" s="49"/>
      <c r="F34" s="49"/>
    </row>
    <row r="35" spans="1:6" ht="77.25" customHeight="1" x14ac:dyDescent="0.25">
      <c r="A35" s="49"/>
      <c r="B35" s="49"/>
      <c r="C35" s="49"/>
      <c r="D35" s="49"/>
      <c r="E35" s="49"/>
      <c r="F35" s="49"/>
    </row>
    <row r="36" spans="1:6" ht="77.25" customHeight="1" x14ac:dyDescent="0.25">
      <c r="A36" s="87" t="s">
        <v>84</v>
      </c>
      <c r="B36" s="87"/>
      <c r="C36" s="87"/>
      <c r="D36" s="87"/>
      <c r="E36" s="87"/>
      <c r="F36" s="87"/>
    </row>
    <row r="37" spans="1:6" ht="27" customHeight="1" x14ac:dyDescent="0.25">
      <c r="A37" s="49"/>
      <c r="B37" s="49"/>
      <c r="C37" s="49"/>
      <c r="D37" s="49"/>
      <c r="E37" s="49"/>
      <c r="F37" s="49"/>
    </row>
    <row r="38" spans="1:6" ht="28.5" customHeight="1" thickBot="1" x14ac:dyDescent="0.3">
      <c r="A38" s="67" t="s">
        <v>1</v>
      </c>
      <c r="B38" s="68"/>
      <c r="C38" s="68"/>
      <c r="D38" s="68"/>
      <c r="E38" s="68"/>
      <c r="F38" s="68"/>
    </row>
    <row r="39" spans="1:6" ht="30.75" thickBot="1" x14ac:dyDescent="0.3">
      <c r="A39" s="5" t="s">
        <v>13</v>
      </c>
      <c r="B39" s="88" t="s">
        <v>34</v>
      </c>
      <c r="C39" s="89"/>
      <c r="D39" s="5" t="s">
        <v>2</v>
      </c>
      <c r="E39" s="5" t="s">
        <v>29</v>
      </c>
      <c r="F39" s="5" t="s">
        <v>7</v>
      </c>
    </row>
    <row r="40" spans="1:6" ht="39" customHeight="1" thickBot="1" x14ac:dyDescent="0.3">
      <c r="A40" s="6" t="s">
        <v>41</v>
      </c>
      <c r="B40" s="75"/>
      <c r="C40" s="76"/>
      <c r="D40" s="8"/>
      <c r="E40" s="12"/>
      <c r="F40" s="8">
        <f>D40*1.2</f>
        <v>0</v>
      </c>
    </row>
    <row r="41" spans="1:6" ht="39" customHeight="1" thickBot="1" x14ac:dyDescent="0.3">
      <c r="A41" s="6" t="s">
        <v>42</v>
      </c>
      <c r="B41" s="54"/>
      <c r="C41" s="55"/>
      <c r="D41" s="8"/>
      <c r="E41" s="12"/>
      <c r="F41" s="8">
        <f t="shared" ref="F41:F46" si="0">D41*1.2</f>
        <v>0</v>
      </c>
    </row>
    <row r="42" spans="1:6" ht="39" customHeight="1" thickBot="1" x14ac:dyDescent="0.3">
      <c r="A42" s="6" t="s">
        <v>43</v>
      </c>
      <c r="B42" s="54"/>
      <c r="C42" s="55"/>
      <c r="D42" s="9"/>
      <c r="E42" s="12"/>
      <c r="F42" s="8">
        <f t="shared" si="0"/>
        <v>0</v>
      </c>
    </row>
    <row r="43" spans="1:6" ht="39" customHeight="1" thickBot="1" x14ac:dyDescent="0.3">
      <c r="A43" s="6" t="s">
        <v>44</v>
      </c>
      <c r="B43" s="54"/>
      <c r="C43" s="55"/>
      <c r="D43" s="9"/>
      <c r="E43" s="12"/>
      <c r="F43" s="8">
        <f t="shared" si="0"/>
        <v>0</v>
      </c>
    </row>
    <row r="44" spans="1:6" ht="39" customHeight="1" thickBot="1" x14ac:dyDescent="0.3">
      <c r="A44" s="6" t="s">
        <v>45</v>
      </c>
      <c r="B44" s="54"/>
      <c r="C44" s="55"/>
      <c r="D44" s="9"/>
      <c r="E44" s="12"/>
      <c r="F44" s="8">
        <f t="shared" si="0"/>
        <v>0</v>
      </c>
    </row>
    <row r="45" spans="1:6" ht="39" customHeight="1" thickBot="1" x14ac:dyDescent="0.3">
      <c r="A45" s="6" t="s">
        <v>46</v>
      </c>
      <c r="B45" s="54"/>
      <c r="C45" s="55"/>
      <c r="D45" s="9"/>
      <c r="E45" s="12"/>
      <c r="F45" s="8">
        <f t="shared" si="0"/>
        <v>0</v>
      </c>
    </row>
    <row r="46" spans="1:6" ht="39" customHeight="1" thickBot="1" x14ac:dyDescent="0.3">
      <c r="A46" s="6" t="s">
        <v>47</v>
      </c>
      <c r="B46" s="54"/>
      <c r="C46" s="55"/>
      <c r="D46" s="8"/>
      <c r="E46" s="12"/>
      <c r="F46" s="8">
        <f t="shared" si="0"/>
        <v>0</v>
      </c>
    </row>
    <row r="47" spans="1:6" ht="39" customHeight="1" thickBot="1" x14ac:dyDescent="0.3">
      <c r="A47" s="20" t="s">
        <v>48</v>
      </c>
      <c r="B47" s="54"/>
      <c r="C47" s="55"/>
      <c r="D47" s="8"/>
      <c r="E47" s="12"/>
      <c r="F47" s="8">
        <f>D47*1.2</f>
        <v>0</v>
      </c>
    </row>
    <row r="48" spans="1:6" ht="39" customHeight="1" thickBot="1" x14ac:dyDescent="0.3">
      <c r="A48" s="14" t="s">
        <v>49</v>
      </c>
      <c r="B48" s="54"/>
      <c r="C48" s="55"/>
      <c r="D48" s="15"/>
      <c r="E48" s="12"/>
      <c r="F48" s="8">
        <f t="shared" ref="F48:F51" si="1">D48*1.2</f>
        <v>0</v>
      </c>
    </row>
    <row r="49" spans="1:6" ht="39" customHeight="1" thickBot="1" x14ac:dyDescent="0.3">
      <c r="A49" s="14" t="s">
        <v>50</v>
      </c>
      <c r="B49" s="54"/>
      <c r="C49" s="55"/>
      <c r="D49" s="15"/>
      <c r="E49" s="12"/>
      <c r="F49" s="8">
        <f t="shared" si="1"/>
        <v>0</v>
      </c>
    </row>
    <row r="50" spans="1:6" ht="39" customHeight="1" thickBot="1" x14ac:dyDescent="0.3">
      <c r="A50" s="14" t="s">
        <v>51</v>
      </c>
      <c r="B50" s="75"/>
      <c r="C50" s="76"/>
      <c r="D50" s="15"/>
      <c r="E50" s="12"/>
      <c r="F50" s="8">
        <f t="shared" si="1"/>
        <v>0</v>
      </c>
    </row>
    <row r="51" spans="1:6" ht="39" customHeight="1" thickBot="1" x14ac:dyDescent="0.3">
      <c r="A51" s="21" t="s">
        <v>52</v>
      </c>
      <c r="B51" s="75"/>
      <c r="C51" s="76"/>
      <c r="D51" s="6"/>
      <c r="E51" s="12"/>
      <c r="F51" s="8">
        <f t="shared" si="1"/>
        <v>0</v>
      </c>
    </row>
    <row r="52" spans="1:6" ht="39" customHeight="1" thickBot="1" x14ac:dyDescent="0.3">
      <c r="A52" s="6" t="s">
        <v>53</v>
      </c>
      <c r="B52" s="77">
        <v>2</v>
      </c>
      <c r="C52" s="78"/>
      <c r="D52" s="8"/>
      <c r="E52" s="12"/>
      <c r="F52" s="8">
        <f>D52*E52</f>
        <v>0</v>
      </c>
    </row>
    <row r="53" spans="1:6" ht="39" customHeight="1" thickBot="1" x14ac:dyDescent="0.3">
      <c r="A53" s="6" t="s">
        <v>54</v>
      </c>
      <c r="B53" s="77">
        <v>2</v>
      </c>
      <c r="C53" s="78"/>
      <c r="D53" s="8"/>
      <c r="E53" s="12"/>
      <c r="F53" s="8">
        <f t="shared" ref="F53:F56" si="2">D53*E53</f>
        <v>0</v>
      </c>
    </row>
    <row r="54" spans="1:6" ht="39" customHeight="1" thickBot="1" x14ac:dyDescent="0.3">
      <c r="A54" s="6" t="s">
        <v>55</v>
      </c>
      <c r="B54" s="77">
        <v>1</v>
      </c>
      <c r="C54" s="78"/>
      <c r="D54" s="9"/>
      <c r="E54" s="12"/>
      <c r="F54" s="8">
        <f t="shared" si="2"/>
        <v>0</v>
      </c>
    </row>
    <row r="55" spans="1:6" ht="35.25" customHeight="1" thickBot="1" x14ac:dyDescent="0.3">
      <c r="A55" s="60" t="s">
        <v>56</v>
      </c>
      <c r="B55" s="61" t="s">
        <v>35</v>
      </c>
      <c r="C55" s="62">
        <v>1</v>
      </c>
      <c r="D55" s="57"/>
      <c r="E55" s="58"/>
      <c r="F55" s="64">
        <f t="shared" si="2"/>
        <v>0</v>
      </c>
    </row>
    <row r="56" spans="1:6" ht="36" customHeight="1" thickBot="1" x14ac:dyDescent="0.3">
      <c r="A56" s="63" t="s">
        <v>57</v>
      </c>
      <c r="B56" s="61" t="s">
        <v>36</v>
      </c>
      <c r="C56" s="62">
        <v>2</v>
      </c>
      <c r="D56" s="59"/>
      <c r="E56" s="58"/>
      <c r="F56" s="64">
        <f t="shared" si="2"/>
        <v>0</v>
      </c>
    </row>
    <row r="57" spans="1:6" ht="33" customHeight="1" thickBot="1" x14ac:dyDescent="0.3">
      <c r="A57" s="79" t="s">
        <v>8</v>
      </c>
      <c r="B57" s="80"/>
      <c r="C57" s="80"/>
      <c r="D57" s="81"/>
      <c r="E57" s="53"/>
      <c r="F57" s="9">
        <f>SUM(F40:F56)</f>
        <v>0</v>
      </c>
    </row>
    <row r="58" spans="1:6" x14ac:dyDescent="0.25">
      <c r="A58" s="7"/>
      <c r="B58" s="7"/>
      <c r="C58" s="7"/>
    </row>
    <row r="59" spans="1:6" ht="27.75" customHeight="1" thickBot="1" x14ac:dyDescent="0.3">
      <c r="A59" s="67" t="s">
        <v>21</v>
      </c>
      <c r="B59" s="68"/>
      <c r="C59" s="68"/>
      <c r="D59" s="68"/>
      <c r="E59" s="68"/>
    </row>
    <row r="60" spans="1:6" ht="39.75" customHeight="1" thickBot="1" x14ac:dyDescent="0.3">
      <c r="A60" s="51"/>
      <c r="B60" s="52"/>
      <c r="C60" s="52"/>
      <c r="D60" s="52"/>
      <c r="E60" s="19" t="s">
        <v>18</v>
      </c>
    </row>
    <row r="61" spans="1:6" ht="30" customHeight="1" thickBot="1" x14ac:dyDescent="0.3">
      <c r="A61" s="69" t="s">
        <v>17</v>
      </c>
      <c r="B61" s="70"/>
      <c r="C61" s="70"/>
      <c r="D61" s="71"/>
      <c r="E61" s="66"/>
    </row>
    <row r="62" spans="1:6" ht="30" customHeight="1" thickBot="1" x14ac:dyDescent="0.3">
      <c r="A62" s="72" t="s">
        <v>19</v>
      </c>
      <c r="B62" s="73"/>
      <c r="C62" s="73"/>
      <c r="D62" s="74"/>
      <c r="E62" s="66"/>
    </row>
    <row r="63" spans="1:6" ht="30" customHeight="1" thickBot="1" x14ac:dyDescent="0.3">
      <c r="A63" s="72" t="s">
        <v>20</v>
      </c>
      <c r="B63" s="73"/>
      <c r="C63" s="73"/>
      <c r="D63" s="74"/>
      <c r="E63" s="66"/>
    </row>
    <row r="64" spans="1:6" ht="26.25" customHeight="1" x14ac:dyDescent="0.25"/>
    <row r="65" ht="24.75" customHeight="1" x14ac:dyDescent="0.25"/>
    <row r="66" ht="12" customHeight="1" x14ac:dyDescent="0.25"/>
    <row r="73" ht="135.75" customHeight="1" x14ac:dyDescent="0.25"/>
  </sheetData>
  <mergeCells count="21">
    <mergeCell ref="B50:C50"/>
    <mergeCell ref="A16:F16"/>
    <mergeCell ref="A20:F20"/>
    <mergeCell ref="A21:F21"/>
    <mergeCell ref="A22:F22"/>
    <mergeCell ref="A29:F29"/>
    <mergeCell ref="A32:F32"/>
    <mergeCell ref="A33:F33"/>
    <mergeCell ref="A36:F36"/>
    <mergeCell ref="A38:F38"/>
    <mergeCell ref="B39:C39"/>
    <mergeCell ref="B40:C40"/>
    <mergeCell ref="A59:E59"/>
    <mergeCell ref="A61:D61"/>
    <mergeCell ref="A62:D62"/>
    <mergeCell ref="A63:D63"/>
    <mergeCell ref="B51:C51"/>
    <mergeCell ref="B52:C52"/>
    <mergeCell ref="B53:C53"/>
    <mergeCell ref="B54:C54"/>
    <mergeCell ref="A57:D57"/>
  </mergeCells>
  <pageMargins left="0.7" right="0.7" top="0.75" bottom="0.75" header="0.3" footer="0.3"/>
  <pageSetup paperSize="8" orientation="portrait" useFirstPageNumber="1" r:id="rId1"/>
  <headerFoot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E44"/>
  <sheetViews>
    <sheetView showGridLines="0" showWhiteSpace="0" topLeftCell="A27" zoomScale="85" zoomScaleNormal="85" workbookViewId="0">
      <selection activeCell="K9" sqref="K9"/>
    </sheetView>
  </sheetViews>
  <sheetFormatPr baseColWidth="10" defaultColWidth="11.42578125" defaultRowHeight="15" x14ac:dyDescent="0.25"/>
  <cols>
    <col min="1" max="1" width="48.140625" style="2" customWidth="1"/>
    <col min="2" max="2" width="20.140625" style="2" customWidth="1"/>
    <col min="3" max="3" width="14.85546875" style="2" bestFit="1" customWidth="1"/>
    <col min="4" max="4" width="15.7109375" style="2" customWidth="1"/>
    <col min="5" max="5" width="14.85546875" style="2" bestFit="1" customWidth="1"/>
    <col min="6" max="6" width="20.28515625" style="2" customWidth="1"/>
    <col min="7" max="16384" width="11.42578125" style="2"/>
  </cols>
  <sheetData>
    <row r="1" spans="1:5" x14ac:dyDescent="0.25">
      <c r="A1" s="7"/>
      <c r="B1" s="7"/>
      <c r="C1" s="7"/>
    </row>
    <row r="2" spans="1:5" ht="19.5" thickBot="1" x14ac:dyDescent="0.3">
      <c r="A2" s="67" t="s">
        <v>9</v>
      </c>
      <c r="B2" s="68"/>
      <c r="C2" s="68"/>
      <c r="D2" s="68"/>
      <c r="E2" s="68"/>
    </row>
    <row r="3" spans="1:5" ht="44.25" customHeight="1" thickBot="1" x14ac:dyDescent="0.3">
      <c r="A3" s="5" t="s">
        <v>14</v>
      </c>
      <c r="B3" s="37" t="s">
        <v>27</v>
      </c>
      <c r="C3" s="39" t="s">
        <v>15</v>
      </c>
      <c r="D3" s="5" t="s">
        <v>29</v>
      </c>
      <c r="E3" s="5" t="s">
        <v>16</v>
      </c>
    </row>
    <row r="4" spans="1:5" ht="30" customHeight="1" thickBot="1" x14ac:dyDescent="0.3">
      <c r="A4" s="22" t="s">
        <v>58</v>
      </c>
      <c r="B4" s="40" t="s">
        <v>25</v>
      </c>
      <c r="C4" s="41"/>
      <c r="D4" s="8"/>
      <c r="E4" s="8">
        <f t="shared" ref="E4:E28" si="0">C4+(C4*D4)</f>
        <v>0</v>
      </c>
    </row>
    <row r="5" spans="1:5" ht="28.5" customHeight="1" thickBot="1" x14ac:dyDescent="0.3">
      <c r="A5" s="22" t="s">
        <v>59</v>
      </c>
      <c r="B5" s="40" t="s">
        <v>25</v>
      </c>
      <c r="C5" s="42"/>
      <c r="D5" s="8"/>
      <c r="E5" s="8">
        <f t="shared" si="0"/>
        <v>0</v>
      </c>
    </row>
    <row r="6" spans="1:5" ht="24.75" customHeight="1" thickBot="1" x14ac:dyDescent="0.3">
      <c r="A6" s="22" t="s">
        <v>60</v>
      </c>
      <c r="B6" s="40" t="s">
        <v>25</v>
      </c>
      <c r="C6" s="43"/>
      <c r="D6" s="8"/>
      <c r="E6" s="8">
        <f t="shared" si="0"/>
        <v>0</v>
      </c>
    </row>
    <row r="7" spans="1:5" ht="30" customHeight="1" thickBot="1" x14ac:dyDescent="0.3">
      <c r="A7" s="22" t="s">
        <v>61</v>
      </c>
      <c r="B7" s="40" t="s">
        <v>38</v>
      </c>
      <c r="C7" s="44"/>
      <c r="D7" s="12"/>
      <c r="E7" s="8">
        <f t="shared" si="0"/>
        <v>0</v>
      </c>
    </row>
    <row r="8" spans="1:5" ht="30" customHeight="1" thickBot="1" x14ac:dyDescent="0.3">
      <c r="A8" s="22" t="s">
        <v>62</v>
      </c>
      <c r="B8" s="40" t="s">
        <v>25</v>
      </c>
      <c r="C8" s="44"/>
      <c r="D8" s="8"/>
      <c r="E8" s="8">
        <f t="shared" si="0"/>
        <v>0</v>
      </c>
    </row>
    <row r="9" spans="1:5" ht="30" customHeight="1" thickBot="1" x14ac:dyDescent="0.3">
      <c r="A9" s="22" t="s">
        <v>63</v>
      </c>
      <c r="B9" s="40" t="s">
        <v>38</v>
      </c>
      <c r="C9" s="44"/>
      <c r="D9" s="12"/>
      <c r="E9" s="8">
        <f t="shared" si="0"/>
        <v>0</v>
      </c>
    </row>
    <row r="10" spans="1:5" ht="30" customHeight="1" thickBot="1" x14ac:dyDescent="0.3">
      <c r="A10" s="22" t="s">
        <v>64</v>
      </c>
      <c r="B10" s="40" t="s">
        <v>25</v>
      </c>
      <c r="C10" s="44"/>
      <c r="D10" s="8"/>
      <c r="E10" s="8">
        <f t="shared" si="0"/>
        <v>0</v>
      </c>
    </row>
    <row r="11" spans="1:5" ht="30" customHeight="1" thickBot="1" x14ac:dyDescent="0.3">
      <c r="A11" s="23" t="s">
        <v>65</v>
      </c>
      <c r="B11" s="40" t="s">
        <v>38</v>
      </c>
      <c r="C11" s="44"/>
      <c r="D11" s="12"/>
      <c r="E11" s="8">
        <f t="shared" si="0"/>
        <v>0</v>
      </c>
    </row>
    <row r="12" spans="1:5" ht="24.75" customHeight="1" thickBot="1" x14ac:dyDescent="0.3">
      <c r="A12" s="23" t="s">
        <v>66</v>
      </c>
      <c r="B12" s="40" t="s">
        <v>25</v>
      </c>
      <c r="C12" s="44"/>
      <c r="D12" s="8"/>
      <c r="E12" s="8">
        <f t="shared" si="0"/>
        <v>0</v>
      </c>
    </row>
    <row r="13" spans="1:5" ht="30" customHeight="1" thickBot="1" x14ac:dyDescent="0.3">
      <c r="A13" s="24" t="s">
        <v>67</v>
      </c>
      <c r="B13" s="40" t="s">
        <v>38</v>
      </c>
      <c r="C13" s="44"/>
      <c r="D13" s="12"/>
      <c r="E13" s="8">
        <f t="shared" si="0"/>
        <v>0</v>
      </c>
    </row>
    <row r="14" spans="1:5" ht="30" customHeight="1" thickBot="1" x14ac:dyDescent="0.3">
      <c r="A14" s="24" t="s">
        <v>68</v>
      </c>
      <c r="B14" s="40" t="s">
        <v>25</v>
      </c>
      <c r="C14" s="44"/>
      <c r="D14" s="12"/>
      <c r="E14" s="8">
        <f t="shared" si="0"/>
        <v>0</v>
      </c>
    </row>
    <row r="15" spans="1:5" ht="30" customHeight="1" thickBot="1" x14ac:dyDescent="0.3">
      <c r="A15" s="25" t="s">
        <v>69</v>
      </c>
      <c r="B15" s="40" t="s">
        <v>30</v>
      </c>
      <c r="C15" s="44"/>
      <c r="D15" s="12"/>
      <c r="E15" s="8">
        <f t="shared" si="0"/>
        <v>0</v>
      </c>
    </row>
    <row r="16" spans="1:5" ht="30" customHeight="1" thickBot="1" x14ac:dyDescent="0.3">
      <c r="A16" s="25" t="s">
        <v>70</v>
      </c>
      <c r="B16" s="40" t="s">
        <v>25</v>
      </c>
      <c r="C16" s="44"/>
      <c r="D16" s="12"/>
      <c r="E16" s="8">
        <f t="shared" si="0"/>
        <v>0</v>
      </c>
    </row>
    <row r="17" spans="1:5" ht="30" customHeight="1" thickBot="1" x14ac:dyDescent="0.3">
      <c r="A17" s="25" t="s">
        <v>71</v>
      </c>
      <c r="B17" s="40" t="s">
        <v>39</v>
      </c>
      <c r="C17" s="44"/>
      <c r="D17" s="12"/>
      <c r="E17" s="8">
        <f t="shared" si="0"/>
        <v>0</v>
      </c>
    </row>
    <row r="18" spans="1:5" ht="30" customHeight="1" thickBot="1" x14ac:dyDescent="0.3">
      <c r="A18" s="25" t="s">
        <v>72</v>
      </c>
      <c r="B18" s="40" t="s">
        <v>31</v>
      </c>
      <c r="C18" s="44"/>
      <c r="D18" s="12"/>
      <c r="E18" s="8">
        <f t="shared" si="0"/>
        <v>0</v>
      </c>
    </row>
    <row r="19" spans="1:5" ht="30" customHeight="1" thickBot="1" x14ac:dyDescent="0.3">
      <c r="A19" s="25" t="s">
        <v>73</v>
      </c>
      <c r="B19" s="40" t="s">
        <v>40</v>
      </c>
      <c r="C19" s="44"/>
      <c r="D19" s="12"/>
      <c r="E19" s="8">
        <f t="shared" si="0"/>
        <v>0</v>
      </c>
    </row>
    <row r="20" spans="1:5" ht="30" customHeight="1" thickBot="1" x14ac:dyDescent="0.3">
      <c r="A20" s="25" t="s">
        <v>74</v>
      </c>
      <c r="B20" s="40" t="s">
        <v>32</v>
      </c>
      <c r="C20" s="44"/>
      <c r="D20" s="12"/>
      <c r="E20" s="8">
        <f t="shared" si="0"/>
        <v>0</v>
      </c>
    </row>
    <row r="21" spans="1:5" ht="30" customHeight="1" thickBot="1" x14ac:dyDescent="0.3">
      <c r="A21" s="25" t="s">
        <v>75</v>
      </c>
      <c r="B21" s="40" t="s">
        <v>40</v>
      </c>
      <c r="C21" s="44"/>
      <c r="D21" s="12"/>
      <c r="E21" s="8">
        <f t="shared" si="0"/>
        <v>0</v>
      </c>
    </row>
    <row r="22" spans="1:5" ht="30" customHeight="1" thickBot="1" x14ac:dyDescent="0.3">
      <c r="A22" s="25" t="s">
        <v>76</v>
      </c>
      <c r="B22" s="40" t="s">
        <v>25</v>
      </c>
      <c r="C22" s="44"/>
      <c r="D22" s="12"/>
      <c r="E22" s="8">
        <f t="shared" si="0"/>
        <v>0</v>
      </c>
    </row>
    <row r="23" spans="1:5" ht="30" customHeight="1" thickBot="1" x14ac:dyDescent="0.3">
      <c r="A23" s="6" t="s">
        <v>77</v>
      </c>
      <c r="B23" s="40" t="s">
        <v>38</v>
      </c>
      <c r="C23" s="44"/>
      <c r="D23" s="12"/>
      <c r="E23" s="8">
        <f t="shared" si="0"/>
        <v>0</v>
      </c>
    </row>
    <row r="24" spans="1:5" ht="30" customHeight="1" thickBot="1" x14ac:dyDescent="0.3">
      <c r="A24" s="6" t="s">
        <v>78</v>
      </c>
      <c r="B24" s="40" t="s">
        <v>38</v>
      </c>
      <c r="C24" s="44"/>
      <c r="D24" s="12"/>
      <c r="E24" s="8">
        <f t="shared" si="0"/>
        <v>0</v>
      </c>
    </row>
    <row r="25" spans="1:5" ht="30" customHeight="1" thickBot="1" x14ac:dyDescent="0.3">
      <c r="A25" s="6" t="s">
        <v>79</v>
      </c>
      <c r="B25" s="40" t="s">
        <v>38</v>
      </c>
      <c r="C25" s="44"/>
      <c r="D25" s="12"/>
      <c r="E25" s="8">
        <f t="shared" si="0"/>
        <v>0</v>
      </c>
    </row>
    <row r="26" spans="1:5" ht="30" customHeight="1" thickBot="1" x14ac:dyDescent="0.3">
      <c r="A26" s="6" t="s">
        <v>80</v>
      </c>
      <c r="B26" s="40" t="s">
        <v>33</v>
      </c>
      <c r="C26" s="44"/>
      <c r="D26" s="12"/>
      <c r="E26" s="8">
        <f t="shared" si="0"/>
        <v>0</v>
      </c>
    </row>
    <row r="27" spans="1:5" ht="30" customHeight="1" thickBot="1" x14ac:dyDescent="0.3">
      <c r="A27" s="14" t="s">
        <v>81</v>
      </c>
      <c r="B27" s="40" t="s">
        <v>33</v>
      </c>
      <c r="C27" s="44"/>
      <c r="D27" s="12"/>
      <c r="E27" s="8">
        <f t="shared" si="0"/>
        <v>0</v>
      </c>
    </row>
    <row r="28" spans="1:5" ht="30" customHeight="1" thickBot="1" x14ac:dyDescent="0.3">
      <c r="A28" s="14" t="s">
        <v>82</v>
      </c>
      <c r="B28" s="40" t="s">
        <v>33</v>
      </c>
      <c r="C28" s="44"/>
      <c r="D28" s="12"/>
      <c r="E28" s="8">
        <f t="shared" si="0"/>
        <v>0</v>
      </c>
    </row>
    <row r="29" spans="1:5" ht="30.75" customHeight="1" x14ac:dyDescent="0.25">
      <c r="A29" s="16"/>
      <c r="B29" s="17"/>
      <c r="C29" s="17"/>
      <c r="D29" s="18"/>
      <c r="E29" s="17"/>
    </row>
    <row r="30" spans="1:5" ht="27.75" customHeight="1" x14ac:dyDescent="0.25"/>
    <row r="31" spans="1:5" ht="39.75" customHeight="1" x14ac:dyDescent="0.25"/>
    <row r="32" spans="1:5" ht="26.25" customHeight="1" x14ac:dyDescent="0.25"/>
    <row r="33" ht="26.25" customHeight="1" x14ac:dyDescent="0.25"/>
    <row r="34" ht="21" customHeight="1" x14ac:dyDescent="0.25"/>
    <row r="35" ht="26.25" customHeight="1" x14ac:dyDescent="0.25"/>
    <row r="36" ht="24.75" customHeight="1" x14ac:dyDescent="0.25"/>
    <row r="37" ht="12" customHeight="1" x14ac:dyDescent="0.25"/>
    <row r="44" ht="135.75" customHeight="1" x14ac:dyDescent="0.25"/>
  </sheetData>
  <mergeCells count="1">
    <mergeCell ref="A2:E2"/>
  </mergeCells>
  <pageMargins left="0.7" right="0.7" top="0.75" bottom="0.75" header="0.3" footer="0.3"/>
  <pageSetup paperSize="8" orientation="portrait" useFirstPageNumber="1" r:id="rId1"/>
  <headerFoot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CA64F-1249-483A-9026-FEBF38EAF3FE}">
  <dimension ref="A1:E56"/>
  <sheetViews>
    <sheetView showGridLines="0" tabSelected="1" showWhiteSpace="0" view="pageLayout" topLeftCell="A23" zoomScaleNormal="85" workbookViewId="0">
      <selection activeCell="J31" sqref="J31"/>
    </sheetView>
  </sheetViews>
  <sheetFormatPr baseColWidth="10" defaultRowHeight="15" x14ac:dyDescent="0.25"/>
  <cols>
    <col min="1" max="1" width="33" customWidth="1"/>
    <col min="2" max="2" width="9.85546875" customWidth="1"/>
    <col min="3" max="3" width="23.5703125" customWidth="1"/>
    <col min="4" max="4" width="18.140625" customWidth="1"/>
  </cols>
  <sheetData>
    <row r="1" spans="1:4" ht="19.5" customHeight="1" thickBot="1" x14ac:dyDescent="0.3">
      <c r="A1" s="92" t="s">
        <v>28</v>
      </c>
      <c r="B1" s="93"/>
      <c r="C1" s="93"/>
      <c r="D1" s="94"/>
    </row>
    <row r="2" spans="1:4" ht="99.75" customHeight="1" thickBot="1" x14ac:dyDescent="0.3">
      <c r="A2" s="95" t="s">
        <v>24</v>
      </c>
      <c r="B2" s="95"/>
      <c r="C2" s="95"/>
      <c r="D2" s="95"/>
    </row>
    <row r="3" spans="1:4" ht="15" customHeight="1" x14ac:dyDescent="0.25">
      <c r="A3" s="96" t="s">
        <v>22</v>
      </c>
      <c r="B3" s="96" t="s">
        <v>27</v>
      </c>
      <c r="C3" s="96" t="s">
        <v>83</v>
      </c>
      <c r="D3" s="96" t="s">
        <v>26</v>
      </c>
    </row>
    <row r="4" spans="1:4" ht="42" customHeight="1" thickBot="1" x14ac:dyDescent="0.3">
      <c r="A4" s="97"/>
      <c r="B4" s="97"/>
      <c r="C4" s="97"/>
      <c r="D4" s="97"/>
    </row>
    <row r="5" spans="1:4" ht="31.35" customHeight="1" thickBot="1" x14ac:dyDescent="0.3">
      <c r="A5" s="22" t="str">
        <f>BPU!A4</f>
        <v>UO1_Traitement de déchets DIB</v>
      </c>
      <c r="B5" s="26" t="str">
        <f>BPU!B4</f>
        <v>tonne</v>
      </c>
      <c r="C5" s="38">
        <v>28.57</v>
      </c>
      <c r="D5" s="26">
        <f>BPU!E4*'DQE '!C5</f>
        <v>0</v>
      </c>
    </row>
    <row r="6" spans="1:4" ht="31.35" customHeight="1" thickBot="1" x14ac:dyDescent="0.3">
      <c r="A6" s="22" t="str">
        <f>BPU!A5</f>
        <v>UO2_Traitement de déchets cartons/papiers</v>
      </c>
      <c r="B6" s="26" t="str">
        <f>BPU!B5</f>
        <v>tonne</v>
      </c>
      <c r="C6" s="38">
        <v>28.88</v>
      </c>
      <c r="D6" s="26">
        <f>BPU!E5*'DQE '!C6</f>
        <v>0</v>
      </c>
    </row>
    <row r="7" spans="1:4" ht="31.35" customHeight="1" thickBot="1" x14ac:dyDescent="0.3">
      <c r="A7" s="22" t="str">
        <f>BPU!A6</f>
        <v>UO3_Traitement de bio déchets</v>
      </c>
      <c r="B7" s="26" t="str">
        <f>BPU!B6</f>
        <v>tonne</v>
      </c>
      <c r="C7" s="38">
        <v>14.23</v>
      </c>
      <c r="D7" s="26">
        <f>BPU!E6*'DQE '!C7</f>
        <v>0</v>
      </c>
    </row>
    <row r="8" spans="1:4" ht="45.75" thickBot="1" x14ac:dyDescent="0.3">
      <c r="A8" s="22" t="str">
        <f>BPU!A7</f>
        <v xml:space="preserve">UO4_Collecte  d'1 conteneur gobelets et bouteilles plastiques _ 7m3 </v>
      </c>
      <c r="B8" s="26" t="str">
        <f>BPU!B7</f>
        <v>conteneur</v>
      </c>
      <c r="C8" s="38">
        <v>1</v>
      </c>
      <c r="D8" s="26">
        <f>BPU!E7*'DQE '!C8</f>
        <v>0</v>
      </c>
    </row>
    <row r="9" spans="1:4" ht="31.35" customHeight="1" thickBot="1" x14ac:dyDescent="0.3">
      <c r="A9" s="22" t="str">
        <f>BPU!A8</f>
        <v>UO5_Traitement gobelets et bouteilles plastiques</v>
      </c>
      <c r="B9" s="26" t="str">
        <f>BPU!B8</f>
        <v>tonne</v>
      </c>
      <c r="C9" s="38">
        <v>0.61</v>
      </c>
      <c r="D9" s="26">
        <f>BPU!E8*'DQE '!C9</f>
        <v>0</v>
      </c>
    </row>
    <row r="10" spans="1:4" ht="31.35" customHeight="1" thickBot="1" x14ac:dyDescent="0.3">
      <c r="A10" s="22" t="str">
        <f>BPU!A9</f>
        <v xml:space="preserve">UO6_Collecte d'1 conteneur  verre _ 7m3 </v>
      </c>
      <c r="B10" s="26" t="str">
        <f>BPU!B9</f>
        <v>conteneur</v>
      </c>
      <c r="C10" s="38">
        <v>1</v>
      </c>
      <c r="D10" s="26">
        <f>BPU!E9*'DQE '!C10</f>
        <v>0</v>
      </c>
    </row>
    <row r="11" spans="1:4" ht="31.35" customHeight="1" thickBot="1" x14ac:dyDescent="0.3">
      <c r="A11" s="22" t="str">
        <f>BPU!A10</f>
        <v>UO7_Traitement de verre</v>
      </c>
      <c r="B11" s="26" t="str">
        <f>BPU!B10</f>
        <v>tonne</v>
      </c>
      <c r="C11" s="38">
        <v>6.14</v>
      </c>
      <c r="D11" s="26">
        <f>BPU!E10*'DQE '!C11</f>
        <v>0</v>
      </c>
    </row>
    <row r="12" spans="1:4" ht="31.35" customHeight="1" thickBot="1" x14ac:dyDescent="0.3">
      <c r="A12" s="22" t="str">
        <f>BPU!A11</f>
        <v xml:space="preserve">UO8_Collecte d'1 conteneur cannettes et ferrailles _ 7m3 </v>
      </c>
      <c r="B12" s="26" t="str">
        <f>BPU!B11</f>
        <v>conteneur</v>
      </c>
      <c r="C12" s="47">
        <v>1</v>
      </c>
      <c r="D12" s="26">
        <f>BPU!E11*'DQE '!C12</f>
        <v>0</v>
      </c>
    </row>
    <row r="13" spans="1:4" ht="31.35" customHeight="1" thickBot="1" x14ac:dyDescent="0.3">
      <c r="A13" s="22" t="str">
        <f>BPU!A12</f>
        <v>UO9_Traitement cannettes et ferrailles</v>
      </c>
      <c r="B13" s="26" t="str">
        <f>BPU!B12</f>
        <v>tonne</v>
      </c>
      <c r="C13" s="45">
        <v>0.21</v>
      </c>
      <c r="D13" s="26">
        <f>BPU!E12*'DQE '!C13</f>
        <v>0</v>
      </c>
    </row>
    <row r="14" spans="1:4" ht="31.35" customHeight="1" thickBot="1" x14ac:dyDescent="0.3">
      <c r="A14" s="23" t="str">
        <f>BPU!A13</f>
        <v>UO10_Collecte d'1 conteneur tous types de déchets (bois, gravas etc.)_10m3</v>
      </c>
      <c r="B14" s="26" t="str">
        <f>BPU!B13</f>
        <v>conteneur</v>
      </c>
      <c r="C14" s="38">
        <v>1</v>
      </c>
      <c r="D14" s="26">
        <f>BPU!E13*'DQE '!C14</f>
        <v>0</v>
      </c>
    </row>
    <row r="15" spans="1:4" ht="31.35" customHeight="1" thickBot="1" x14ac:dyDescent="0.3">
      <c r="A15" s="23" t="str">
        <f>BPU!A14</f>
        <v>UO11_Traitement tous types de déchets (bois, gravas etc.)</v>
      </c>
      <c r="B15" s="26" t="str">
        <f>BPU!B14</f>
        <v>tonne</v>
      </c>
      <c r="C15" s="45">
        <v>30</v>
      </c>
      <c r="D15" s="26">
        <f>BPU!E14*'DQE '!C15</f>
        <v>0</v>
      </c>
    </row>
    <row r="16" spans="1:4" ht="31.35" customHeight="1" thickBot="1" x14ac:dyDescent="0.3">
      <c r="A16" s="22" t="str">
        <f>BPU!A15</f>
        <v>UO12_Collecte  d'1 fût piles usagées_ 200 litres</v>
      </c>
      <c r="B16" s="26" t="str">
        <f>BPU!B15</f>
        <v>fût</v>
      </c>
      <c r="C16" s="45">
        <v>1</v>
      </c>
      <c r="D16" s="26">
        <f>BPU!E15*'DQE '!C16</f>
        <v>0</v>
      </c>
    </row>
    <row r="17" spans="1:4" ht="31.35" customHeight="1" thickBot="1" x14ac:dyDescent="0.3">
      <c r="A17" s="22" t="str">
        <f>BPU!A16</f>
        <v>UO13_Traitement piles usagées</v>
      </c>
      <c r="B17" s="26" t="str">
        <f>BPU!B16</f>
        <v>tonne</v>
      </c>
      <c r="C17" s="45">
        <v>0.41</v>
      </c>
      <c r="D17" s="26">
        <f>BPU!E16*'DQE '!C17</f>
        <v>0</v>
      </c>
    </row>
    <row r="18" spans="1:4" ht="31.35" customHeight="1" thickBot="1" x14ac:dyDescent="0.3">
      <c r="A18" s="22" t="str">
        <f>BPU!A17</f>
        <v>UO14_Collecte  d'1 box  déchets médicaux_ 50 litres</v>
      </c>
      <c r="B18" s="26" t="str">
        <f>BPU!B17</f>
        <v>box</v>
      </c>
      <c r="C18" s="45">
        <v>1</v>
      </c>
      <c r="D18" s="26">
        <f>BPU!E17*'DQE '!C18</f>
        <v>0</v>
      </c>
    </row>
    <row r="19" spans="1:4" ht="31.35" customHeight="1" thickBot="1" x14ac:dyDescent="0.3">
      <c r="A19" s="22" t="str">
        <f>BPU!A18</f>
        <v>UO15_Traitement  déchets médicaux</v>
      </c>
      <c r="B19" s="26" t="str">
        <f>BPU!B18</f>
        <v>kg</v>
      </c>
      <c r="C19" s="45">
        <v>1</v>
      </c>
      <c r="D19" s="26">
        <f>BPU!E18*'DQE '!C19</f>
        <v>0</v>
      </c>
    </row>
    <row r="20" spans="1:4" ht="31.35" customHeight="1" thickBot="1" x14ac:dyDescent="0.3">
      <c r="A20" s="22" t="str">
        <f>BPU!A19</f>
        <v xml:space="preserve">UO16_Collecte d'1 bac DEEE_1m3 </v>
      </c>
      <c r="B20" s="26" t="str">
        <f>BPU!B19</f>
        <v>bac</v>
      </c>
      <c r="C20" s="45">
        <v>1</v>
      </c>
      <c r="D20" s="26">
        <f>BPU!E19*'DQE '!C20</f>
        <v>0</v>
      </c>
    </row>
    <row r="21" spans="1:4" ht="31.35" customHeight="1" thickBot="1" x14ac:dyDescent="0.3">
      <c r="A21" s="22" t="str">
        <f>BPU!A20</f>
        <v>UO17_Traitement de DEEE</v>
      </c>
      <c r="B21" s="26" t="str">
        <f>BPU!B20</f>
        <v xml:space="preserve">tonne </v>
      </c>
      <c r="C21" s="65">
        <v>0.38</v>
      </c>
      <c r="D21" s="26">
        <f>BPU!E20*'DQE '!C21</f>
        <v>0</v>
      </c>
    </row>
    <row r="22" spans="1:4" ht="31.35" customHeight="1" thickBot="1" x14ac:dyDescent="0.3">
      <c r="A22" s="22" t="str">
        <f>BPU!A21</f>
        <v xml:space="preserve">UO18_Collecte  d'1 bac déchets dangereux_1m3 </v>
      </c>
      <c r="B22" s="26" t="str">
        <f>BPU!B21</f>
        <v>bac</v>
      </c>
      <c r="C22" s="45">
        <v>1</v>
      </c>
      <c r="D22" s="26">
        <f>BPU!E21*'DQE '!C22</f>
        <v>0</v>
      </c>
    </row>
    <row r="23" spans="1:4" ht="31.35" customHeight="1" thickBot="1" x14ac:dyDescent="0.3">
      <c r="A23" s="22" t="str">
        <f>BPU!A22</f>
        <v>UO19_Taitement déchets dangereux</v>
      </c>
      <c r="B23" s="26" t="str">
        <f>BPU!B22</f>
        <v>tonne</v>
      </c>
      <c r="C23" s="45">
        <v>0.1</v>
      </c>
      <c r="D23" s="26">
        <f>BPU!E22*'DQE '!C23</f>
        <v>0</v>
      </c>
    </row>
    <row r="24" spans="1:4" ht="31.35" customHeight="1" thickBot="1" x14ac:dyDescent="0.3">
      <c r="A24" s="23" t="str">
        <f>BPU!A23</f>
        <v>UO20_Location d'une benne  ouverte supplémentaire _  10 m3</v>
      </c>
      <c r="B24" s="26" t="str">
        <f>BPU!B23</f>
        <v>conteneur</v>
      </c>
      <c r="C24" s="46">
        <v>1</v>
      </c>
      <c r="D24" s="26">
        <f>BPU!E23*'DQE '!C24</f>
        <v>0</v>
      </c>
    </row>
    <row r="25" spans="1:4" ht="31.35" customHeight="1" thickBot="1" x14ac:dyDescent="0.3">
      <c r="A25" s="23" t="str">
        <f>BPU!A24</f>
        <v>UO21_Location d'une ouverte supplémentaire _  15 m3</v>
      </c>
      <c r="B25" s="26" t="str">
        <f>BPU!B24</f>
        <v>conteneur</v>
      </c>
      <c r="C25" s="46">
        <v>1</v>
      </c>
      <c r="D25" s="26">
        <f>BPU!E24*'DQE '!C25</f>
        <v>0</v>
      </c>
    </row>
    <row r="26" spans="1:4" ht="31.35" customHeight="1" thickBot="1" x14ac:dyDescent="0.3">
      <c r="A26" s="23" t="str">
        <f>BPU!A25</f>
        <v>UO22_Location d'une benne ouverte supplémentaire _  30 m3</v>
      </c>
      <c r="B26" s="26" t="str">
        <f>BPU!B25</f>
        <v>conteneur</v>
      </c>
      <c r="C26" s="46">
        <v>1</v>
      </c>
      <c r="D26" s="26">
        <f>BPU!E25*'DQE '!C26</f>
        <v>0</v>
      </c>
    </row>
    <row r="27" spans="1:4" ht="31.35" customHeight="1" thickBot="1" x14ac:dyDescent="0.3">
      <c r="A27" s="23" t="str">
        <f>BPU!A26</f>
        <v xml:space="preserve">UO23_Option location  annuelle de 14 bornes à mégots capacité 10000 mégots </v>
      </c>
      <c r="B27" s="26" t="str">
        <f>BPU!B26</f>
        <v>bornes</v>
      </c>
      <c r="C27" s="46">
        <v>1</v>
      </c>
      <c r="D27" s="26">
        <f>BPU!E26*'DQE '!C27</f>
        <v>0</v>
      </c>
    </row>
    <row r="28" spans="1:4" ht="31.35" customHeight="1" thickBot="1" x14ac:dyDescent="0.3">
      <c r="A28" s="23" t="str">
        <f>BPU!A27</f>
        <v>UO24_Option collecte   de 14 bornes à mégots capacité 10000 mégots</v>
      </c>
      <c r="B28" s="26" t="str">
        <f>BPU!B27</f>
        <v>bornes</v>
      </c>
      <c r="C28" s="46">
        <v>1</v>
      </c>
      <c r="D28" s="26">
        <f>BPU!E27*'DQE '!C28</f>
        <v>0</v>
      </c>
    </row>
    <row r="29" spans="1:4" ht="31.35" customHeight="1" thickBot="1" x14ac:dyDescent="0.3">
      <c r="A29" s="23" t="str">
        <f>BPU!A28</f>
        <v>UO25_Option traitement de 14 bornes à mégots capacité 10000 mégots</v>
      </c>
      <c r="B29" s="26" t="str">
        <f>BPU!B28</f>
        <v>bornes</v>
      </c>
      <c r="C29" s="46">
        <v>1</v>
      </c>
      <c r="D29" s="26">
        <f>BPU!E28*'DQE '!C29</f>
        <v>0</v>
      </c>
    </row>
    <row r="30" spans="1:4" ht="34.9" customHeight="1" thickBot="1" x14ac:dyDescent="0.3">
      <c r="A30" s="33" t="s">
        <v>23</v>
      </c>
      <c r="B30" s="34"/>
      <c r="C30" s="35"/>
      <c r="D30" s="27">
        <f>SUM(D5:D29)</f>
        <v>0</v>
      </c>
    </row>
    <row r="31" spans="1:4" ht="42.75" customHeight="1" x14ac:dyDescent="0.25">
      <c r="A31" s="28"/>
      <c r="B31" s="28"/>
      <c r="C31" s="28"/>
      <c r="D31" s="36"/>
    </row>
    <row r="32" spans="1:4" ht="14.25" customHeight="1" thickBot="1" x14ac:dyDescent="0.3">
      <c r="A32" s="29"/>
      <c r="B32" s="29"/>
      <c r="C32" s="29"/>
      <c r="D32" s="30"/>
    </row>
    <row r="33" spans="1:5" ht="30.75" customHeight="1" thickBot="1" x14ac:dyDescent="0.3">
      <c r="A33" s="90" t="s">
        <v>37</v>
      </c>
      <c r="B33" s="90"/>
      <c r="C33" s="90"/>
      <c r="D33" s="56">
        <f>SUM(' DPGF'!F57+D30)</f>
        <v>0</v>
      </c>
    </row>
    <row r="34" spans="1:5" ht="21" customHeight="1" x14ac:dyDescent="0.25">
      <c r="A34" s="29"/>
      <c r="B34" s="29"/>
      <c r="C34" s="29"/>
      <c r="D34" s="31"/>
    </row>
    <row r="35" spans="1:5" ht="28.9" customHeight="1" x14ac:dyDescent="0.25">
      <c r="A35" s="91"/>
      <c r="B35" s="91"/>
      <c r="C35" s="91"/>
      <c r="D35" s="91"/>
    </row>
    <row r="36" spans="1:5" ht="25.15" customHeight="1" x14ac:dyDescent="0.25"/>
    <row r="37" spans="1:5" ht="27" customHeight="1" x14ac:dyDescent="0.25"/>
    <row r="38" spans="1:5" ht="30.6" customHeight="1" x14ac:dyDescent="0.25"/>
    <row r="39" spans="1:5" ht="33" customHeight="1" x14ac:dyDescent="0.25"/>
    <row r="40" spans="1:5" ht="27" customHeight="1" x14ac:dyDescent="0.25"/>
    <row r="41" spans="1:5" ht="39" customHeight="1" x14ac:dyDescent="0.25"/>
    <row r="42" spans="1:5" ht="39" customHeight="1" x14ac:dyDescent="0.25">
      <c r="E42" s="32"/>
    </row>
    <row r="43" spans="1:5" ht="37.5" customHeight="1" x14ac:dyDescent="0.25">
      <c r="E43" s="32"/>
    </row>
    <row r="44" spans="1:5" ht="37.5" customHeight="1" x14ac:dyDescent="0.25"/>
    <row r="45" spans="1:5" ht="37.5" customHeight="1" x14ac:dyDescent="0.25"/>
    <row r="46" spans="1:5" ht="31.5" customHeight="1" x14ac:dyDescent="0.25"/>
    <row r="48" spans="1:5" ht="21.75" customHeight="1" x14ac:dyDescent="0.25"/>
    <row r="51" ht="22.5" customHeight="1" x14ac:dyDescent="0.25"/>
    <row r="52" ht="30.75" customHeight="1" x14ac:dyDescent="0.25"/>
    <row r="55" ht="32.25" customHeight="1" x14ac:dyDescent="0.25"/>
    <row r="56" ht="30.75" customHeight="1" x14ac:dyDescent="0.25"/>
  </sheetData>
  <mergeCells count="8">
    <mergeCell ref="A33:C33"/>
    <mergeCell ref="A35:D35"/>
    <mergeCell ref="A1:D1"/>
    <mergeCell ref="A2:D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firstPageNumber="4" orientation="portrait" useFirstPageNumber="1" r:id="rId1"/>
  <headerFooter>
    <oddFooter>&amp;CPage &amp;[4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 DPGF</vt:lpstr>
      <vt:lpstr>BPU</vt:lpstr>
      <vt:lpstr>DQE </vt:lpstr>
      <vt:lpstr>' DPGF'!Zone_d_impression</vt:lpstr>
      <vt:lpstr>BPU!Zone_d_impression</vt:lpstr>
    </vt:vector>
  </TitlesOfParts>
  <Company>CNIL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GERIN Ludovic</dc:creator>
  <cp:lastModifiedBy>Nina Richet</cp:lastModifiedBy>
  <cp:lastPrinted>2017-07-19T15:20:35Z</cp:lastPrinted>
  <dcterms:created xsi:type="dcterms:W3CDTF">2017-02-09T11:05:26Z</dcterms:created>
  <dcterms:modified xsi:type="dcterms:W3CDTF">2025-11-03T17:00:56Z</dcterms:modified>
</cp:coreProperties>
</file>